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17A20B52-6288-47A5-B313-5453DBEEFBE6}" xr6:coauthVersionLast="46" xr6:coauthVersionMax="47" xr10:uidLastSave="{00000000-0000-0000-0000-000000000000}"/>
  <bookViews>
    <workbookView xWindow="28680" yWindow="-5490" windowWidth="38640" windowHeight="21240" activeTab="2" xr2:uid="{96280E85-0C48-4C88-9CF5-D68651AABAD3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D21" i="3"/>
  <c r="D22" i="3" s="1"/>
  <c r="D7" i="3"/>
  <c r="D8" i="3"/>
  <c r="D9" i="3"/>
  <c r="D10" i="3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68" i="2" s="1"/>
  <c r="D71" i="2" s="1"/>
  <c r="C14" i="3" s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43" i="2" s="1"/>
  <c r="D49" i="2" s="1"/>
  <c r="C6" i="3" s="1"/>
  <c r="D6" i="3" s="1"/>
  <c r="G4" i="2"/>
  <c r="G5" i="2"/>
  <c r="G6" i="2"/>
  <c r="G7" i="2"/>
  <c r="G8" i="2"/>
  <c r="G9" i="2"/>
  <c r="G10" i="2"/>
  <c r="G11" i="2"/>
  <c r="G3" i="2"/>
  <c r="D14" i="3" l="1"/>
  <c r="D15" i="3" s="1"/>
  <c r="C15" i="3"/>
  <c r="G14" i="2"/>
  <c r="D17" i="2" s="1"/>
  <c r="C5" i="3" s="1"/>
  <c r="D5" i="3" s="1"/>
  <c r="D11" i="3" s="1"/>
  <c r="D24" i="3" s="1"/>
  <c r="D28" i="3" s="1"/>
  <c r="D29" i="3" s="1"/>
  <c r="D30" i="3" s="1"/>
  <c r="C11" i="3" l="1"/>
  <c r="C24" i="3" s="1"/>
</calcChain>
</file>

<file path=xl/sharedStrings.xml><?xml version="1.0" encoding="utf-8"?>
<sst xmlns="http://schemas.openxmlformats.org/spreadsheetml/2006/main" count="221" uniqueCount="155">
  <si>
    <t>Nabídka číslo:</t>
  </si>
  <si>
    <t>N23-0009</t>
  </si>
  <si>
    <t>název:</t>
  </si>
  <si>
    <t>HALA DUBINA - PTV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</si>
  <si>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</si>
  <si>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</si>
  <si>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</si>
  <si>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</si>
  <si>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</si>
  <si>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</si>
  <si>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</si>
  <si>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</si>
  <si>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</si>
  <si>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</si>
  <si>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</si>
  <si>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</si>
  <si>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</si>
  <si>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</si>
  <si>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</si>
  <si>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</si>
  <si>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</si>
  <si>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210020305</t>
  </si>
  <si>
    <t>kab.žlab MARS 125/50mm vč.víka a podpěrek</t>
  </si>
  <si>
    <t>210020922</t>
  </si>
  <si>
    <t>protipožár.ucpávka průchod stěnou tl. 30cm</t>
  </si>
  <si>
    <t>m2</t>
  </si>
  <si>
    <t>210100001</t>
  </si>
  <si>
    <t>ukonč.vod..vč.zap.a konc.do 2.5mm2</t>
  </si>
  <si>
    <t>ks</t>
  </si>
  <si>
    <t>210810046</t>
  </si>
  <si>
    <t>CXKH-Rm 3Cx2.5 mm2 750V (PU)</t>
  </si>
  <si>
    <t>211010010</t>
  </si>
  <si>
    <t>osaz.hmožd.do zdi tvrd.kamene/žel.bet. HM 8</t>
  </si>
  <si>
    <t>215121150</t>
  </si>
  <si>
    <t>jistič 1-pól. nn /do 25A ve skříni</t>
  </si>
  <si>
    <t>215591216</t>
  </si>
  <si>
    <t>příchytka kabelová kov</t>
  </si>
  <si>
    <t>220270224</t>
  </si>
  <si>
    <t xml:space="preserve"> Kabel ERO obvodů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</si>
  <si>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</si>
  <si>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</si>
  <si>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</si>
  <si>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</si>
  <si>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</si>
  <si>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CXKE-V  3CX2,5</t>
  </si>
  <si>
    <t xml:space="preserve">  KS</t>
  </si>
  <si>
    <t>O 2</t>
  </si>
  <si>
    <t>01113214365</t>
  </si>
  <si>
    <t xml:space="preserve">HD-4000, přídavný HDD 4.0TB, SATA-6G, 5400rpm, WD40PURX     </t>
  </si>
  <si>
    <t>O 3</t>
  </si>
  <si>
    <t>0111360124</t>
  </si>
  <si>
    <t xml:space="preserve">IPC-HDBW2531E-S-0280B-S2, minidome 5MPx Starlight, 2,8 mm, IR 30m, WDR 120dB, microSD,  PoE, IP67    </t>
  </si>
  <si>
    <t>O 4</t>
  </si>
  <si>
    <t>0111360134</t>
  </si>
  <si>
    <t xml:space="preserve">IPC-HDBW2531R-ZS-27135-S2, minidome 5MPx Starlight, 2,7-13,5 mm motorzoom, IR 40m, PoE, WDR 120dB, IP67, IK10, MicroSD                                                                                  </t>
  </si>
  <si>
    <t>O 5</t>
  </si>
  <si>
    <t>0111370020</t>
  </si>
  <si>
    <t xml:space="preserve">PFA136 montážní box               </t>
  </si>
  <si>
    <t>O 6</t>
  </si>
  <si>
    <t>0111370025</t>
  </si>
  <si>
    <t xml:space="preserve">PFA137 montážní box         </t>
  </si>
  <si>
    <t>O 7</t>
  </si>
  <si>
    <t>0111371505</t>
  </si>
  <si>
    <t xml:space="preserve">NVR5232-4KS2,32ch.@12MPx, max. 320Mbps, 2xHDD, VGA/HDMI, H.265, 1U      </t>
  </si>
  <si>
    <t>O 8</t>
  </si>
  <si>
    <t>022 0602117730</t>
  </si>
  <si>
    <t>UTP Cat.6 LSOHFR B2ca-s1,d1,a1, 4pár, drát, 23 AWG, Solarix</t>
  </si>
  <si>
    <t>O 9</t>
  </si>
  <si>
    <t>0505531030</t>
  </si>
  <si>
    <t xml:space="preserve">UBNT EdgeSwitch PoE, 48x 10/100/1000, 4xSFP, 500W      </t>
  </si>
  <si>
    <t>O 10</t>
  </si>
  <si>
    <t>0507319022</t>
  </si>
  <si>
    <t xml:space="preserve">UPS-2200VA, CyberPower GreenPower Value LCD 2200VA/1260W        </t>
  </si>
  <si>
    <t>O 11</t>
  </si>
  <si>
    <t>160042</t>
  </si>
  <si>
    <t>JISTIC JEDNOPOL.LSN 16B/1</t>
  </si>
  <si>
    <t>Ks</t>
  </si>
  <si>
    <t>O 12</t>
  </si>
  <si>
    <t>1740306</t>
  </si>
  <si>
    <t>TRUBKA OHEBNA 2323/LPE-1    320</t>
  </si>
  <si>
    <t>M</t>
  </si>
  <si>
    <t>230016</t>
  </si>
  <si>
    <t>NOSNIK 125</t>
  </si>
  <si>
    <t>230020</t>
  </si>
  <si>
    <t>SPOJOVACI MATERIAL MARS</t>
  </si>
  <si>
    <t>KS</t>
  </si>
  <si>
    <t>230045</t>
  </si>
  <si>
    <t>VIKO ZLABU 125</t>
  </si>
  <si>
    <t>230050</t>
  </si>
  <si>
    <t>ZLAB MARS 125/50</t>
  </si>
  <si>
    <t>O 17</t>
  </si>
  <si>
    <t>240005</t>
  </si>
  <si>
    <t>HM.+VRUT 910/SD/8X50/ 2351099</t>
  </si>
  <si>
    <t>O 18</t>
  </si>
  <si>
    <t>Ocelové oko - kotvící kabel</t>
  </si>
  <si>
    <t>240400</t>
  </si>
  <si>
    <t>SPOJKA MARS 50</t>
  </si>
  <si>
    <t>O 20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</si>
  <si>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</si>
  <si>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</si>
  <si>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</si>
  <si>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</si>
  <si>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Základ DPH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</si>
  <si>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</si>
  <si>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</si>
  <si>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</si>
  <si>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</si>
  <si>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</si>
  <si>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</si>
  <si>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Naprogramování ústředny, SW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</si>
  <si>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</si>
  <si>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</si>
  <si>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</si>
  <si>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</si>
  <si>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</si>
  <si>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</si>
  <si>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PTV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</si>
  <si>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</si>
  <si>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</si>
  <si>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</si>
  <si>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</si>
  <si>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</si>
  <si>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</si>
  <si>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</si>
  <si>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</si>
  <si>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</si>
  <si>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</si>
  <si>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</si>
  <si>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</si>
  <si>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</si>
  <si>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</si>
  <si>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</si>
  <si>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</si>
  <si>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</si>
  <si>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</si>
  <si>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</si>
  <si>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</si>
  <si>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</si>
  <si>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</si>
  <si>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</si>
  <si>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</si>
  <si>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</si>
  <si>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</si>
  <si>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</si>
  <si>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</si>
  <si>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</si>
  <si>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</si>
  <si>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</si>
  <si>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</si>
  <si>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</si>
  <si>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 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</si>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</sst>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vertical="top"/>
      <protection locked="0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49F94-5C62-4C36-981D-6BB502729DA3}">
  <dimension ref="A1:C11"/>
  <sheetViews>
    <sheetView workbookViewId="0">
      <selection activeCell="B27" sqref="B27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3"/>
      <c r="B1" s="43"/>
      <c r="C1" s="43"/>
    </row>
    <row r="2" spans="1:3" ht="15" x14ac:dyDescent="0.25">
      <c r="A2" s="44"/>
      <c r="B2" s="44"/>
      <c r="C2" s="44"/>
    </row>
    <row r="3" spans="1:3" ht="15.75" thickBot="1" x14ac:dyDescent="0.3">
      <c r="A3" s="45"/>
      <c r="B3" s="45"/>
      <c r="C3" s="45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046-62D4-4FD0-ADF9-423FFC8DF54D}">
  <dimension ref="A1:E34"/>
  <sheetViews>
    <sheetView workbookViewId="0">
      <selection activeCell="C21" sqref="C21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6" t="s">
        <v>125</v>
      </c>
      <c r="B1" s="46"/>
      <c r="C1" s="46"/>
      <c r="D1" s="46"/>
      <c r="E1" s="46"/>
    </row>
    <row r="3" spans="1:5" x14ac:dyDescent="0.25">
      <c r="A3" s="11" t="s">
        <v>121</v>
      </c>
      <c r="B3" s="21" t="s">
        <v>12</v>
      </c>
      <c r="C3" s="11" t="s">
        <v>122</v>
      </c>
      <c r="D3" s="11" t="s">
        <v>123</v>
      </c>
      <c r="E3" s="11" t="s">
        <v>124</v>
      </c>
    </row>
    <row r="4" spans="1:5" x14ac:dyDescent="0.25">
      <c r="A4" s="24" t="s">
        <v>126</v>
      </c>
      <c r="B4" s="25" t="s">
        <v>127</v>
      </c>
      <c r="C4" s="26"/>
      <c r="D4" s="26"/>
      <c r="E4" s="26"/>
    </row>
    <row r="5" spans="1:5" x14ac:dyDescent="0.25">
      <c r="A5" s="2">
        <v>1</v>
      </c>
      <c r="B5" s="22" t="s">
        <v>128</v>
      </c>
      <c r="C5" s="39">
        <f>Položky!D17</f>
        <v>0</v>
      </c>
      <c r="D5" s="39">
        <f>C5</f>
        <v>0</v>
      </c>
      <c r="E5" s="23"/>
    </row>
    <row r="6" spans="1:5" x14ac:dyDescent="0.25">
      <c r="A6" s="2">
        <v>2</v>
      </c>
      <c r="B6" s="22" t="s">
        <v>129</v>
      </c>
      <c r="C6" s="39">
        <f>Položky!D49</f>
        <v>0</v>
      </c>
      <c r="D6" s="39">
        <f t="shared" ref="D6:D10" si="0">C6</f>
        <v>0</v>
      </c>
      <c r="E6" s="23"/>
    </row>
    <row r="7" spans="1:5" x14ac:dyDescent="0.25">
      <c r="A7" s="2">
        <v>3</v>
      </c>
      <c r="B7" s="22" t="s">
        <v>130</v>
      </c>
      <c r="C7" s="47">
        <v>0</v>
      </c>
      <c r="D7" s="39">
        <f t="shared" si="0"/>
        <v>0</v>
      </c>
      <c r="E7" s="23"/>
    </row>
    <row r="8" spans="1:5" x14ac:dyDescent="0.25">
      <c r="A8" s="2">
        <v>4</v>
      </c>
      <c r="B8" s="22" t="s">
        <v>131</v>
      </c>
      <c r="C8" s="47">
        <v>0</v>
      </c>
      <c r="D8" s="39">
        <f t="shared" si="0"/>
        <v>0</v>
      </c>
      <c r="E8" s="23"/>
    </row>
    <row r="9" spans="1:5" x14ac:dyDescent="0.25">
      <c r="A9" s="2">
        <v>5</v>
      </c>
      <c r="B9" s="22" t="s">
        <v>132</v>
      </c>
      <c r="C9" s="47">
        <v>0</v>
      </c>
      <c r="D9" s="39">
        <f t="shared" si="0"/>
        <v>0</v>
      </c>
      <c r="E9" s="23"/>
    </row>
    <row r="10" spans="1:5" x14ac:dyDescent="0.25">
      <c r="A10" s="2">
        <v>6</v>
      </c>
      <c r="B10" s="22" t="s">
        <v>130</v>
      </c>
      <c r="C10" s="47">
        <v>0</v>
      </c>
      <c r="D10" s="39">
        <f t="shared" si="0"/>
        <v>0</v>
      </c>
      <c r="E10" s="23"/>
    </row>
    <row r="11" spans="1:5" x14ac:dyDescent="0.25">
      <c r="A11" s="27"/>
      <c r="B11" s="28" t="s">
        <v>133</v>
      </c>
      <c r="C11" s="40">
        <f>SUM(C5:C10)</f>
        <v>0</v>
      </c>
      <c r="D11" s="40">
        <f>SUM(D5:D10)</f>
        <v>0</v>
      </c>
      <c r="E11" s="29"/>
    </row>
    <row r="12" spans="1:5" x14ac:dyDescent="0.25">
      <c r="A12" s="2"/>
      <c r="B12" s="22"/>
      <c r="C12" s="23"/>
      <c r="D12" s="23"/>
      <c r="E12" s="23"/>
    </row>
    <row r="13" spans="1:5" x14ac:dyDescent="0.25">
      <c r="A13" s="24" t="s">
        <v>134</v>
      </c>
      <c r="B13" s="25" t="s">
        <v>135</v>
      </c>
      <c r="C13" s="26"/>
      <c r="D13" s="26"/>
      <c r="E13" s="26"/>
    </row>
    <row r="14" spans="1:5" x14ac:dyDescent="0.25">
      <c r="A14" s="2">
        <v>7</v>
      </c>
      <c r="B14" s="22" t="s">
        <v>136</v>
      </c>
      <c r="C14" s="39">
        <f>Položky!D71</f>
        <v>0</v>
      </c>
      <c r="D14" s="39">
        <f>C14</f>
        <v>0</v>
      </c>
      <c r="E14" s="23"/>
    </row>
    <row r="15" spans="1:5" x14ac:dyDescent="0.25">
      <c r="A15" s="27"/>
      <c r="B15" s="28" t="s">
        <v>137</v>
      </c>
      <c r="C15" s="40">
        <f>SUM(C14)</f>
        <v>0</v>
      </c>
      <c r="D15" s="40">
        <f>SUM(D14)</f>
        <v>0</v>
      </c>
      <c r="E15" s="29"/>
    </row>
    <row r="16" spans="1:5" x14ac:dyDescent="0.25">
      <c r="A16" s="2"/>
      <c r="B16" s="22"/>
      <c r="C16" s="23"/>
      <c r="D16" s="23"/>
      <c r="E16" s="23"/>
    </row>
    <row r="17" spans="1:5" x14ac:dyDescent="0.25">
      <c r="A17" s="24" t="s">
        <v>138</v>
      </c>
      <c r="B17" s="25" t="s">
        <v>139</v>
      </c>
      <c r="C17" s="26"/>
      <c r="D17" s="26"/>
      <c r="E17" s="26"/>
    </row>
    <row r="18" spans="1:5" x14ac:dyDescent="0.25">
      <c r="A18" s="27"/>
      <c r="B18" s="28" t="s">
        <v>140</v>
      </c>
      <c r="C18" s="29"/>
      <c r="D18" s="29"/>
      <c r="E18" s="29"/>
    </row>
    <row r="19" spans="1:5" x14ac:dyDescent="0.25">
      <c r="A19" s="2"/>
      <c r="B19" s="22"/>
      <c r="C19" s="23"/>
      <c r="D19" s="23"/>
      <c r="E19" s="23"/>
    </row>
    <row r="20" spans="1:5" x14ac:dyDescent="0.25">
      <c r="A20" s="24" t="s">
        <v>141</v>
      </c>
      <c r="B20" s="25" t="s">
        <v>142</v>
      </c>
      <c r="C20" s="26"/>
      <c r="D20" s="26"/>
      <c r="E20" s="26"/>
    </row>
    <row r="21" spans="1:5" x14ac:dyDescent="0.25">
      <c r="A21" s="2">
        <v>8</v>
      </c>
      <c r="B21" s="22" t="s">
        <v>143</v>
      </c>
      <c r="C21" s="47">
        <v>0</v>
      </c>
      <c r="D21" s="39">
        <f>C21</f>
        <v>0</v>
      </c>
      <c r="E21" s="23"/>
    </row>
    <row r="22" spans="1:5" x14ac:dyDescent="0.25">
      <c r="A22" s="27"/>
      <c r="B22" s="28" t="s">
        <v>144</v>
      </c>
      <c r="C22" s="40">
        <f>SUM(C21)</f>
        <v>0</v>
      </c>
      <c r="D22" s="40">
        <f>SUM(D21)</f>
        <v>0</v>
      </c>
      <c r="E22" s="29"/>
    </row>
    <row r="23" spans="1:5" ht="12" thickBot="1" x14ac:dyDescent="0.3">
      <c r="A23" s="2"/>
      <c r="B23" s="22"/>
      <c r="C23" s="23"/>
      <c r="D23" s="23"/>
      <c r="E23" s="23"/>
    </row>
    <row r="24" spans="1:5" ht="12" thickTop="1" x14ac:dyDescent="0.25">
      <c r="A24" s="30"/>
      <c r="B24" s="31" t="s">
        <v>145</v>
      </c>
      <c r="C24" s="41">
        <f>C22+C15+C11</f>
        <v>0</v>
      </c>
      <c r="D24" s="41">
        <f>D22+D15+D11</f>
        <v>0</v>
      </c>
      <c r="E24" s="32">
        <v>0</v>
      </c>
    </row>
    <row r="27" spans="1:5" ht="12" x14ac:dyDescent="0.25">
      <c r="B27" s="33"/>
      <c r="D27" s="34" t="s">
        <v>123</v>
      </c>
    </row>
    <row r="28" spans="1:5" ht="12" x14ac:dyDescent="0.25">
      <c r="B28" s="33" t="s">
        <v>146</v>
      </c>
      <c r="D28" s="42">
        <f>D24</f>
        <v>0</v>
      </c>
    </row>
    <row r="29" spans="1:5" ht="12" x14ac:dyDescent="0.25">
      <c r="B29" s="33" t="s">
        <v>147</v>
      </c>
      <c r="D29" s="42">
        <f>D28*0.21</f>
        <v>0</v>
      </c>
    </row>
    <row r="30" spans="1:5" ht="12" x14ac:dyDescent="0.25">
      <c r="B30" s="33" t="s">
        <v>148</v>
      </c>
      <c r="D30" s="42">
        <f>SUM(D28:D29)</f>
        <v>0</v>
      </c>
    </row>
    <row r="33" spans="1:2" ht="12" x14ac:dyDescent="0.25">
      <c r="A33" s="35"/>
      <c r="B33" s="33" t="s">
        <v>153</v>
      </c>
    </row>
    <row r="34" spans="1:2" ht="12" x14ac:dyDescent="0.25">
      <c r="A34" s="36"/>
      <c r="B34" s="33" t="s">
        <v>154</v>
      </c>
    </row>
  </sheetData>
  <sheetProtection algorithmName="SHA-512" hashValue="OLSqxPNHJ0Qctd3m1xjasAJZvLd1AGy67rR9kQ8rZlS3nGEkRmUz6qjbjKpGP6Jrqp+CrTG1sZkt4xf/Qa9adw==" saltValue="DEXRzYUIUTyeGGj1IHGugA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C12D6-8196-47B5-ADD7-218588BE858C}">
  <dimension ref="A1:H71"/>
  <sheetViews>
    <sheetView tabSelected="1" workbookViewId="0">
      <selection activeCell="D11" activeCellId="3" sqref="D53:D65 D46 D21:D40 D3:D11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6" t="s">
        <v>9</v>
      </c>
      <c r="B1" s="46"/>
      <c r="C1" s="46"/>
      <c r="D1" s="46"/>
      <c r="E1" s="46"/>
      <c r="F1" s="46"/>
      <c r="G1" s="46"/>
      <c r="H1" s="46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48">
        <v>0</v>
      </c>
      <c r="E3" s="15">
        <v>1200</v>
      </c>
      <c r="F3" s="14" t="s">
        <v>20</v>
      </c>
      <c r="G3" s="37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48">
        <v>0</v>
      </c>
      <c r="E4" s="15">
        <v>80</v>
      </c>
      <c r="F4" s="14" t="s">
        <v>20</v>
      </c>
      <c r="G4" s="37">
        <f t="shared" ref="G4:G11" si="0">D4*E4</f>
        <v>0</v>
      </c>
      <c r="H4" s="16">
        <v>0.21</v>
      </c>
    </row>
    <row r="5" spans="1:8" ht="33.75" x14ac:dyDescent="0.25">
      <c r="A5" s="13">
        <v>3</v>
      </c>
      <c r="B5" s="14" t="s">
        <v>23</v>
      </c>
      <c r="C5" s="14" t="s">
        <v>24</v>
      </c>
      <c r="D5" s="48">
        <v>0</v>
      </c>
      <c r="E5" s="15">
        <v>1</v>
      </c>
      <c r="F5" s="14" t="s">
        <v>25</v>
      </c>
      <c r="G5" s="37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26</v>
      </c>
      <c r="C6" s="14" t="s">
        <v>27</v>
      </c>
      <c r="D6" s="48">
        <v>0</v>
      </c>
      <c r="E6" s="15">
        <v>6</v>
      </c>
      <c r="F6" s="14" t="s">
        <v>28</v>
      </c>
      <c r="G6" s="37">
        <f t="shared" si="0"/>
        <v>0</v>
      </c>
      <c r="H6" s="16">
        <v>0.21</v>
      </c>
    </row>
    <row r="7" spans="1:8" ht="22.5" x14ac:dyDescent="0.25">
      <c r="A7" s="13">
        <v>5</v>
      </c>
      <c r="B7" s="14" t="s">
        <v>29</v>
      </c>
      <c r="C7" s="14" t="s">
        <v>30</v>
      </c>
      <c r="D7" s="48">
        <v>0</v>
      </c>
      <c r="E7" s="15">
        <v>25</v>
      </c>
      <c r="F7" s="14" t="s">
        <v>20</v>
      </c>
      <c r="G7" s="37">
        <f t="shared" si="0"/>
        <v>0</v>
      </c>
      <c r="H7" s="16">
        <v>0.21</v>
      </c>
    </row>
    <row r="8" spans="1:8" ht="33.75" x14ac:dyDescent="0.25">
      <c r="A8" s="13">
        <v>6</v>
      </c>
      <c r="B8" s="14" t="s">
        <v>31</v>
      </c>
      <c r="C8" s="14" t="s">
        <v>32</v>
      </c>
      <c r="D8" s="48">
        <v>0</v>
      </c>
      <c r="E8" s="15">
        <v>2600</v>
      </c>
      <c r="F8" s="14" t="s">
        <v>28</v>
      </c>
      <c r="G8" s="37">
        <f t="shared" si="0"/>
        <v>0</v>
      </c>
      <c r="H8" s="16">
        <v>0.21</v>
      </c>
    </row>
    <row r="9" spans="1:8" ht="22.5" x14ac:dyDescent="0.25">
      <c r="A9" s="13">
        <v>7</v>
      </c>
      <c r="B9" s="14" t="s">
        <v>33</v>
      </c>
      <c r="C9" s="14" t="s">
        <v>34</v>
      </c>
      <c r="D9" s="48">
        <v>0</v>
      </c>
      <c r="E9" s="15">
        <v>1</v>
      </c>
      <c r="F9" s="14" t="s">
        <v>28</v>
      </c>
      <c r="G9" s="37">
        <f t="shared" si="0"/>
        <v>0</v>
      </c>
      <c r="H9" s="16">
        <v>0.21</v>
      </c>
    </row>
    <row r="10" spans="1:8" ht="22.5" x14ac:dyDescent="0.25">
      <c r="A10" s="13">
        <v>8</v>
      </c>
      <c r="B10" s="14" t="s">
        <v>35</v>
      </c>
      <c r="C10" s="14" t="s">
        <v>36</v>
      </c>
      <c r="D10" s="48">
        <v>0</v>
      </c>
      <c r="E10" s="15">
        <v>2600</v>
      </c>
      <c r="F10" s="14" t="s">
        <v>28</v>
      </c>
      <c r="G10" s="37">
        <f t="shared" si="0"/>
        <v>0</v>
      </c>
      <c r="H10" s="16">
        <v>0.21</v>
      </c>
    </row>
    <row r="11" spans="1:8" x14ac:dyDescent="0.25">
      <c r="A11" s="13">
        <v>9</v>
      </c>
      <c r="B11" s="14" t="s">
        <v>37</v>
      </c>
      <c r="C11" s="14" t="s">
        <v>38</v>
      </c>
      <c r="D11" s="48">
        <v>0</v>
      </c>
      <c r="E11" s="15">
        <v>2425</v>
      </c>
      <c r="F11" s="14" t="s">
        <v>20</v>
      </c>
      <c r="G11" s="37">
        <f t="shared" si="0"/>
        <v>0</v>
      </c>
      <c r="H11" s="16">
        <v>0.21</v>
      </c>
    </row>
    <row r="12" spans="1:8" x14ac:dyDescent="0.25">
      <c r="H12" s="2"/>
    </row>
    <row r="13" spans="1:8" ht="12" thickBot="1" x14ac:dyDescent="0.3">
      <c r="A13" s="17" t="s">
        <v>39</v>
      </c>
    </row>
    <row r="14" spans="1:8" ht="12.75" thickTop="1" x14ac:dyDescent="0.25">
      <c r="A14" s="18"/>
      <c r="B14" s="18"/>
      <c r="C14" s="18"/>
      <c r="D14" s="18"/>
      <c r="E14" s="18"/>
      <c r="F14" s="18"/>
      <c r="G14" s="38">
        <f>SUM(G3:G13)</f>
        <v>0</v>
      </c>
      <c r="H14" s="18"/>
    </row>
    <row r="16" spans="1:8" ht="12.75" x14ac:dyDescent="0.25">
      <c r="A16" s="20" t="s">
        <v>40</v>
      </c>
    </row>
    <row r="17" spans="1:8" ht="12" x14ac:dyDescent="0.25">
      <c r="A17" s="19" t="s">
        <v>149</v>
      </c>
      <c r="D17" s="39">
        <f>G14</f>
        <v>0</v>
      </c>
    </row>
    <row r="19" spans="1:8" ht="15.75" x14ac:dyDescent="0.25">
      <c r="A19" s="46" t="s">
        <v>41</v>
      </c>
      <c r="B19" s="46"/>
      <c r="C19" s="46"/>
      <c r="D19" s="46"/>
      <c r="E19" s="46"/>
      <c r="F19" s="46"/>
      <c r="G19" s="46"/>
      <c r="H19" s="46"/>
    </row>
    <row r="20" spans="1:8" x14ac:dyDescent="0.25">
      <c r="A20" s="11" t="s">
        <v>10</v>
      </c>
      <c r="B20" s="12" t="s">
        <v>11</v>
      </c>
      <c r="C20" s="12" t="s">
        <v>12</v>
      </c>
      <c r="D20" s="11" t="s">
        <v>13</v>
      </c>
      <c r="E20" s="11" t="s">
        <v>14</v>
      </c>
      <c r="F20" s="12" t="s">
        <v>15</v>
      </c>
      <c r="G20" s="11" t="s">
        <v>16</v>
      </c>
      <c r="H20" s="11" t="s">
        <v>17</v>
      </c>
    </row>
    <row r="21" spans="1:8" x14ac:dyDescent="0.25">
      <c r="A21" s="13" t="s">
        <v>42</v>
      </c>
      <c r="B21" s="14" t="s">
        <v>43</v>
      </c>
      <c r="C21" s="14" t="s">
        <v>44</v>
      </c>
      <c r="D21" s="48">
        <v>0</v>
      </c>
      <c r="E21" s="15">
        <v>25</v>
      </c>
      <c r="F21" s="14" t="s">
        <v>45</v>
      </c>
      <c r="G21" s="37">
        <f t="shared" ref="G21:G40" si="1">D21*E21</f>
        <v>0</v>
      </c>
      <c r="H21" s="16">
        <v>0.21</v>
      </c>
    </row>
    <row r="22" spans="1:8" ht="33.75" x14ac:dyDescent="0.25">
      <c r="A22" s="13" t="s">
        <v>46</v>
      </c>
      <c r="B22" s="14" t="s">
        <v>47</v>
      </c>
      <c r="C22" s="14" t="s">
        <v>48</v>
      </c>
      <c r="D22" s="48">
        <v>0</v>
      </c>
      <c r="E22" s="15">
        <v>2</v>
      </c>
      <c r="F22" s="14" t="s">
        <v>45</v>
      </c>
      <c r="G22" s="37">
        <f t="shared" si="1"/>
        <v>0</v>
      </c>
      <c r="H22" s="16">
        <v>0.21</v>
      </c>
    </row>
    <row r="23" spans="1:8" ht="67.5" x14ac:dyDescent="0.25">
      <c r="A23" s="13" t="s">
        <v>49</v>
      </c>
      <c r="B23" s="14" t="s">
        <v>50</v>
      </c>
      <c r="C23" s="14" t="s">
        <v>51</v>
      </c>
      <c r="D23" s="48">
        <v>0</v>
      </c>
      <c r="E23" s="15">
        <v>11</v>
      </c>
      <c r="F23" s="14" t="s">
        <v>45</v>
      </c>
      <c r="G23" s="37">
        <f t="shared" si="1"/>
        <v>0</v>
      </c>
      <c r="H23" s="16">
        <v>0.21</v>
      </c>
    </row>
    <row r="24" spans="1:8" ht="78.75" x14ac:dyDescent="0.25">
      <c r="A24" s="13" t="s">
        <v>52</v>
      </c>
      <c r="B24" s="14" t="s">
        <v>53</v>
      </c>
      <c r="C24" s="14" t="s">
        <v>54</v>
      </c>
      <c r="D24" s="48">
        <v>0</v>
      </c>
      <c r="E24" s="15">
        <v>10</v>
      </c>
      <c r="F24" s="14" t="s">
        <v>45</v>
      </c>
      <c r="G24" s="37">
        <f t="shared" si="1"/>
        <v>0</v>
      </c>
      <c r="H24" s="16">
        <v>0.21</v>
      </c>
    </row>
    <row r="25" spans="1:8" x14ac:dyDescent="0.25">
      <c r="A25" s="13" t="s">
        <v>55</v>
      </c>
      <c r="B25" s="14" t="s">
        <v>56</v>
      </c>
      <c r="C25" s="14" t="s">
        <v>57</v>
      </c>
      <c r="D25" s="48">
        <v>0</v>
      </c>
      <c r="E25" s="15">
        <v>11</v>
      </c>
      <c r="F25" s="14" t="s">
        <v>45</v>
      </c>
      <c r="G25" s="37">
        <f t="shared" si="1"/>
        <v>0</v>
      </c>
      <c r="H25" s="16">
        <v>0.21</v>
      </c>
    </row>
    <row r="26" spans="1:8" x14ac:dyDescent="0.25">
      <c r="A26" s="13" t="s">
        <v>58</v>
      </c>
      <c r="B26" s="14" t="s">
        <v>59</v>
      </c>
      <c r="C26" s="14" t="s">
        <v>60</v>
      </c>
      <c r="D26" s="48">
        <v>0</v>
      </c>
      <c r="E26" s="15">
        <v>10</v>
      </c>
      <c r="F26" s="14" t="s">
        <v>45</v>
      </c>
      <c r="G26" s="37">
        <f t="shared" si="1"/>
        <v>0</v>
      </c>
      <c r="H26" s="16">
        <v>0.21</v>
      </c>
    </row>
    <row r="27" spans="1:8" ht="56.25" x14ac:dyDescent="0.25">
      <c r="A27" s="13" t="s">
        <v>61</v>
      </c>
      <c r="B27" s="14" t="s">
        <v>62</v>
      </c>
      <c r="C27" s="14" t="s">
        <v>63</v>
      </c>
      <c r="D27" s="48">
        <v>0</v>
      </c>
      <c r="E27" s="15">
        <v>1</v>
      </c>
      <c r="F27" s="14" t="s">
        <v>45</v>
      </c>
      <c r="G27" s="37">
        <f t="shared" si="1"/>
        <v>0</v>
      </c>
      <c r="H27" s="16">
        <v>0.21</v>
      </c>
    </row>
    <row r="28" spans="1:8" ht="33.75" x14ac:dyDescent="0.25">
      <c r="A28" s="13" t="s">
        <v>64</v>
      </c>
      <c r="B28" s="14" t="s">
        <v>65</v>
      </c>
      <c r="C28" s="14" t="s">
        <v>66</v>
      </c>
      <c r="D28" s="48">
        <v>0</v>
      </c>
      <c r="E28" s="15">
        <v>2425</v>
      </c>
      <c r="F28" s="14" t="s">
        <v>45</v>
      </c>
      <c r="G28" s="37">
        <f t="shared" si="1"/>
        <v>0</v>
      </c>
      <c r="H28" s="16">
        <v>0.21</v>
      </c>
    </row>
    <row r="29" spans="1:8" ht="33.75" x14ac:dyDescent="0.25">
      <c r="A29" s="13" t="s">
        <v>67</v>
      </c>
      <c r="B29" s="14" t="s">
        <v>68</v>
      </c>
      <c r="C29" s="14" t="s">
        <v>69</v>
      </c>
      <c r="D29" s="48">
        <v>0</v>
      </c>
      <c r="E29" s="15">
        <v>3</v>
      </c>
      <c r="F29" s="14" t="s">
        <v>45</v>
      </c>
      <c r="G29" s="37">
        <f t="shared" si="1"/>
        <v>0</v>
      </c>
      <c r="H29" s="16">
        <v>0.21</v>
      </c>
    </row>
    <row r="30" spans="1:8" ht="45" x14ac:dyDescent="0.25">
      <c r="A30" s="13" t="s">
        <v>70</v>
      </c>
      <c r="B30" s="14" t="s">
        <v>71</v>
      </c>
      <c r="C30" s="14" t="s">
        <v>72</v>
      </c>
      <c r="D30" s="48">
        <v>0</v>
      </c>
      <c r="E30" s="15">
        <v>1</v>
      </c>
      <c r="F30" s="14" t="s">
        <v>45</v>
      </c>
      <c r="G30" s="37">
        <f t="shared" si="1"/>
        <v>0</v>
      </c>
      <c r="H30" s="16">
        <v>0.21</v>
      </c>
    </row>
    <row r="31" spans="1:8" ht="22.5" x14ac:dyDescent="0.25">
      <c r="A31" s="13" t="s">
        <v>73</v>
      </c>
      <c r="B31" s="14" t="s">
        <v>74</v>
      </c>
      <c r="C31" s="14" t="s">
        <v>75</v>
      </c>
      <c r="D31" s="48">
        <v>0</v>
      </c>
      <c r="E31" s="15">
        <v>1</v>
      </c>
      <c r="F31" s="14" t="s">
        <v>76</v>
      </c>
      <c r="G31" s="37">
        <f t="shared" si="1"/>
        <v>0</v>
      </c>
      <c r="H31" s="16">
        <v>0.21</v>
      </c>
    </row>
    <row r="32" spans="1:8" ht="22.5" x14ac:dyDescent="0.25">
      <c r="A32" s="13" t="s">
        <v>77</v>
      </c>
      <c r="B32" s="14" t="s">
        <v>78</v>
      </c>
      <c r="C32" s="14" t="s">
        <v>79</v>
      </c>
      <c r="D32" s="48">
        <v>0</v>
      </c>
      <c r="E32" s="15">
        <v>1200</v>
      </c>
      <c r="F32" s="14" t="s">
        <v>80</v>
      </c>
      <c r="G32" s="37">
        <f t="shared" si="1"/>
        <v>0</v>
      </c>
      <c r="H32" s="16">
        <v>0.21</v>
      </c>
    </row>
    <row r="33" spans="1:8" x14ac:dyDescent="0.25">
      <c r="A33" s="13">
        <v>13</v>
      </c>
      <c r="B33" s="14" t="s">
        <v>81</v>
      </c>
      <c r="C33" s="14" t="s">
        <v>82</v>
      </c>
      <c r="D33" s="48">
        <v>0</v>
      </c>
      <c r="E33" s="15">
        <v>80</v>
      </c>
      <c r="F33" s="14" t="s">
        <v>76</v>
      </c>
      <c r="G33" s="37">
        <f t="shared" si="1"/>
        <v>0</v>
      </c>
      <c r="H33" s="16">
        <v>0.21</v>
      </c>
    </row>
    <row r="34" spans="1:8" ht="22.5" x14ac:dyDescent="0.25">
      <c r="A34" s="13">
        <v>14</v>
      </c>
      <c r="B34" s="14" t="s">
        <v>83</v>
      </c>
      <c r="C34" s="14" t="s">
        <v>84</v>
      </c>
      <c r="D34" s="48">
        <v>0</v>
      </c>
      <c r="E34" s="15">
        <v>1.6</v>
      </c>
      <c r="F34" s="14" t="s">
        <v>85</v>
      </c>
      <c r="G34" s="37">
        <f t="shared" si="1"/>
        <v>0</v>
      </c>
      <c r="H34" s="16">
        <v>0.21</v>
      </c>
    </row>
    <row r="35" spans="1:8" x14ac:dyDescent="0.25">
      <c r="A35" s="13">
        <v>15</v>
      </c>
      <c r="B35" s="14" t="s">
        <v>86</v>
      </c>
      <c r="C35" s="14" t="s">
        <v>87</v>
      </c>
      <c r="D35" s="48">
        <v>0</v>
      </c>
      <c r="E35" s="15">
        <v>40</v>
      </c>
      <c r="F35" s="14" t="s">
        <v>76</v>
      </c>
      <c r="G35" s="37">
        <f t="shared" si="1"/>
        <v>0</v>
      </c>
      <c r="H35" s="16">
        <v>0.21</v>
      </c>
    </row>
    <row r="36" spans="1:8" x14ac:dyDescent="0.25">
      <c r="A36" s="13">
        <v>16</v>
      </c>
      <c r="B36" s="14" t="s">
        <v>88</v>
      </c>
      <c r="C36" s="14" t="s">
        <v>89</v>
      </c>
      <c r="D36" s="48">
        <v>0</v>
      </c>
      <c r="E36" s="15">
        <v>40</v>
      </c>
      <c r="F36" s="14" t="s">
        <v>76</v>
      </c>
      <c r="G36" s="37">
        <f t="shared" si="1"/>
        <v>0</v>
      </c>
      <c r="H36" s="16">
        <v>0.21</v>
      </c>
    </row>
    <row r="37" spans="1:8" ht="33.75" x14ac:dyDescent="0.25">
      <c r="A37" s="13" t="s">
        <v>90</v>
      </c>
      <c r="B37" s="14" t="s">
        <v>91</v>
      </c>
      <c r="C37" s="14" t="s">
        <v>92</v>
      </c>
      <c r="D37" s="48">
        <v>0</v>
      </c>
      <c r="E37" s="15">
        <v>2600</v>
      </c>
      <c r="F37" s="14" t="s">
        <v>45</v>
      </c>
      <c r="G37" s="37">
        <f t="shared" si="1"/>
        <v>0</v>
      </c>
      <c r="H37" s="16">
        <v>0.21</v>
      </c>
    </row>
    <row r="38" spans="1:8" ht="22.5" x14ac:dyDescent="0.25">
      <c r="A38" s="13" t="s">
        <v>93</v>
      </c>
      <c r="B38" s="14" t="s">
        <v>91</v>
      </c>
      <c r="C38" s="14" t="s">
        <v>94</v>
      </c>
      <c r="D38" s="48">
        <v>0</v>
      </c>
      <c r="E38" s="15">
        <v>2600</v>
      </c>
      <c r="F38" s="14" t="s">
        <v>45</v>
      </c>
      <c r="G38" s="37">
        <f t="shared" si="1"/>
        <v>0</v>
      </c>
      <c r="H38" s="16">
        <v>0.21</v>
      </c>
    </row>
    <row r="39" spans="1:8" x14ac:dyDescent="0.25">
      <c r="A39" s="13">
        <v>19</v>
      </c>
      <c r="B39" s="14" t="s">
        <v>95</v>
      </c>
      <c r="C39" s="14" t="s">
        <v>96</v>
      </c>
      <c r="D39" s="48">
        <v>0</v>
      </c>
      <c r="E39" s="15">
        <v>80</v>
      </c>
      <c r="F39" s="14" t="s">
        <v>85</v>
      </c>
      <c r="G39" s="37">
        <f t="shared" si="1"/>
        <v>0</v>
      </c>
      <c r="H39" s="16">
        <v>0.21</v>
      </c>
    </row>
    <row r="40" spans="1:8" ht="33.75" x14ac:dyDescent="0.25">
      <c r="A40" s="13" t="s">
        <v>97</v>
      </c>
      <c r="B40" s="14" t="s">
        <v>98</v>
      </c>
      <c r="C40" s="14" t="s">
        <v>99</v>
      </c>
      <c r="D40" s="48">
        <v>0</v>
      </c>
      <c r="E40" s="15">
        <v>1</v>
      </c>
      <c r="F40" s="14" t="s">
        <v>45</v>
      </c>
      <c r="G40" s="37">
        <f t="shared" si="1"/>
        <v>0</v>
      </c>
      <c r="H40" s="16">
        <v>0.21</v>
      </c>
    </row>
    <row r="41" spans="1:8" x14ac:dyDescent="0.25">
      <c r="H41" s="2"/>
    </row>
    <row r="42" spans="1:8" ht="12" thickBot="1" x14ac:dyDescent="0.3">
      <c r="A42" s="17" t="s">
        <v>100</v>
      </c>
    </row>
    <row r="43" spans="1:8" ht="12.75" thickTop="1" x14ac:dyDescent="0.25">
      <c r="A43" s="18"/>
      <c r="B43" s="18"/>
      <c r="C43" s="18"/>
      <c r="D43" s="18"/>
      <c r="E43" s="18"/>
      <c r="F43" s="18"/>
      <c r="G43" s="38">
        <f>SUM(G21:G42)</f>
        <v>0</v>
      </c>
      <c r="H43" s="18"/>
    </row>
    <row r="45" spans="1:8" ht="12.75" x14ac:dyDescent="0.25">
      <c r="A45" s="20" t="s">
        <v>101</v>
      </c>
    </row>
    <row r="46" spans="1:8" ht="12" x14ac:dyDescent="0.25">
      <c r="A46" s="19" t="s">
        <v>150</v>
      </c>
      <c r="D46" s="48">
        <v>0</v>
      </c>
    </row>
    <row r="48" spans="1:8" ht="12.75" x14ac:dyDescent="0.25">
      <c r="A48" s="20" t="s">
        <v>102</v>
      </c>
    </row>
    <row r="49" spans="1:8" ht="12" x14ac:dyDescent="0.25">
      <c r="A49" s="19" t="s">
        <v>151</v>
      </c>
      <c r="D49" s="39">
        <f>D46+G43</f>
        <v>0</v>
      </c>
    </row>
    <row r="51" spans="1:8" ht="15.75" x14ac:dyDescent="0.25">
      <c r="A51" s="46" t="s">
        <v>103</v>
      </c>
      <c r="B51" s="46"/>
      <c r="C51" s="46"/>
      <c r="D51" s="46"/>
      <c r="E51" s="46"/>
      <c r="F51" s="46"/>
      <c r="G51" s="46"/>
      <c r="H51" s="46"/>
    </row>
    <row r="52" spans="1:8" x14ac:dyDescent="0.25">
      <c r="A52" s="11" t="s">
        <v>10</v>
      </c>
      <c r="B52" s="12" t="s">
        <v>11</v>
      </c>
      <c r="C52" s="12" t="s">
        <v>12</v>
      </c>
      <c r="D52" s="11" t="s">
        <v>13</v>
      </c>
      <c r="E52" s="11" t="s">
        <v>14</v>
      </c>
      <c r="F52" s="12" t="s">
        <v>15</v>
      </c>
      <c r="G52" s="11" t="s">
        <v>16</v>
      </c>
      <c r="H52" s="11" t="s">
        <v>17</v>
      </c>
    </row>
    <row r="53" spans="1:8" x14ac:dyDescent="0.25">
      <c r="A53" s="13">
        <v>1</v>
      </c>
      <c r="B53" s="14" t="s">
        <v>104</v>
      </c>
      <c r="C53" s="14" t="s">
        <v>105</v>
      </c>
      <c r="D53" s="48">
        <v>0</v>
      </c>
      <c r="E53" s="15">
        <v>5</v>
      </c>
      <c r="F53" s="14" t="s">
        <v>106</v>
      </c>
      <c r="G53" s="37">
        <f t="shared" ref="G53:G65" si="2">D53*E53</f>
        <v>0</v>
      </c>
      <c r="H53" s="16">
        <v>0.21</v>
      </c>
    </row>
    <row r="54" spans="1:8" x14ac:dyDescent="0.25">
      <c r="A54" s="13">
        <v>2</v>
      </c>
      <c r="B54" s="14" t="s">
        <v>104</v>
      </c>
      <c r="C54" s="14" t="s">
        <v>107</v>
      </c>
      <c r="D54" s="48">
        <v>0</v>
      </c>
      <c r="E54" s="15">
        <v>120</v>
      </c>
      <c r="F54" s="14" t="s">
        <v>106</v>
      </c>
      <c r="G54" s="37">
        <f t="shared" si="2"/>
        <v>0</v>
      </c>
      <c r="H54" s="16">
        <v>0.21</v>
      </c>
    </row>
    <row r="55" spans="1:8" x14ac:dyDescent="0.25">
      <c r="A55" s="13">
        <v>3</v>
      </c>
      <c r="B55" s="14" t="s">
        <v>104</v>
      </c>
      <c r="C55" s="14" t="s">
        <v>108</v>
      </c>
      <c r="D55" s="48">
        <v>0</v>
      </c>
      <c r="E55" s="15">
        <v>110</v>
      </c>
      <c r="F55" s="14" t="s">
        <v>106</v>
      </c>
      <c r="G55" s="37">
        <f t="shared" si="2"/>
        <v>0</v>
      </c>
      <c r="H55" s="16">
        <v>0.21</v>
      </c>
    </row>
    <row r="56" spans="1:8" ht="22.5" x14ac:dyDescent="0.25">
      <c r="A56" s="13">
        <v>4</v>
      </c>
      <c r="B56" s="14" t="s">
        <v>104</v>
      </c>
      <c r="C56" s="14" t="s">
        <v>109</v>
      </c>
      <c r="D56" s="48">
        <v>0</v>
      </c>
      <c r="E56" s="15">
        <v>35</v>
      </c>
      <c r="F56" s="14" t="s">
        <v>106</v>
      </c>
      <c r="G56" s="37">
        <f t="shared" si="2"/>
        <v>0</v>
      </c>
      <c r="H56" s="16">
        <v>0.21</v>
      </c>
    </row>
    <row r="57" spans="1:8" ht="22.5" x14ac:dyDescent="0.25">
      <c r="A57" s="13">
        <v>5</v>
      </c>
      <c r="B57" s="14" t="s">
        <v>104</v>
      </c>
      <c r="C57" s="14" t="s">
        <v>110</v>
      </c>
      <c r="D57" s="48">
        <v>0</v>
      </c>
      <c r="E57" s="15">
        <v>20</v>
      </c>
      <c r="F57" s="14" t="s">
        <v>106</v>
      </c>
      <c r="G57" s="37">
        <f t="shared" si="2"/>
        <v>0</v>
      </c>
      <c r="H57" s="16">
        <v>0.21</v>
      </c>
    </row>
    <row r="58" spans="1:8" x14ac:dyDescent="0.25">
      <c r="A58" s="13">
        <v>6</v>
      </c>
      <c r="B58" s="14" t="s">
        <v>104</v>
      </c>
      <c r="C58" s="14" t="s">
        <v>111</v>
      </c>
      <c r="D58" s="48">
        <v>0</v>
      </c>
      <c r="E58" s="15">
        <v>20</v>
      </c>
      <c r="F58" s="14" t="s">
        <v>106</v>
      </c>
      <c r="G58" s="37">
        <f t="shared" si="2"/>
        <v>0</v>
      </c>
      <c r="H58" s="16">
        <v>0.21</v>
      </c>
    </row>
    <row r="59" spans="1:8" ht="33.75" x14ac:dyDescent="0.25">
      <c r="A59" s="13">
        <v>7</v>
      </c>
      <c r="B59" s="14" t="s">
        <v>104</v>
      </c>
      <c r="C59" s="14" t="s">
        <v>112</v>
      </c>
      <c r="D59" s="48">
        <v>0</v>
      </c>
      <c r="E59" s="15">
        <v>20</v>
      </c>
      <c r="F59" s="14" t="s">
        <v>106</v>
      </c>
      <c r="G59" s="37">
        <f t="shared" si="2"/>
        <v>0</v>
      </c>
      <c r="H59" s="16">
        <v>0.21</v>
      </c>
    </row>
    <row r="60" spans="1:8" ht="33.75" x14ac:dyDescent="0.25">
      <c r="A60" s="13">
        <v>8</v>
      </c>
      <c r="B60" s="14" t="s">
        <v>104</v>
      </c>
      <c r="C60" s="14" t="s">
        <v>113</v>
      </c>
      <c r="D60" s="48">
        <v>0</v>
      </c>
      <c r="E60" s="15">
        <v>40</v>
      </c>
      <c r="F60" s="14" t="s">
        <v>106</v>
      </c>
      <c r="G60" s="37">
        <f t="shared" si="2"/>
        <v>0</v>
      </c>
      <c r="H60" s="16">
        <v>0.21</v>
      </c>
    </row>
    <row r="61" spans="1:8" ht="22.5" x14ac:dyDescent="0.25">
      <c r="A61" s="13">
        <v>9</v>
      </c>
      <c r="B61" s="14" t="s">
        <v>104</v>
      </c>
      <c r="C61" s="14" t="s">
        <v>114</v>
      </c>
      <c r="D61" s="48">
        <v>0</v>
      </c>
      <c r="E61" s="15">
        <v>60</v>
      </c>
      <c r="F61" s="14" t="s">
        <v>106</v>
      </c>
      <c r="G61" s="37">
        <f t="shared" si="2"/>
        <v>0</v>
      </c>
      <c r="H61" s="16">
        <v>0.21</v>
      </c>
    </row>
    <row r="62" spans="1:8" ht="45" x14ac:dyDescent="0.25">
      <c r="A62" s="13">
        <v>10</v>
      </c>
      <c r="B62" s="14" t="s">
        <v>104</v>
      </c>
      <c r="C62" s="14" t="s">
        <v>115</v>
      </c>
      <c r="D62" s="48">
        <v>0</v>
      </c>
      <c r="E62" s="15">
        <v>1</v>
      </c>
      <c r="F62" s="14" t="s">
        <v>106</v>
      </c>
      <c r="G62" s="37">
        <f t="shared" si="2"/>
        <v>0</v>
      </c>
      <c r="H62" s="16">
        <v>0.21</v>
      </c>
    </row>
    <row r="63" spans="1:8" ht="22.5" x14ac:dyDescent="0.25">
      <c r="A63" s="13">
        <v>11</v>
      </c>
      <c r="B63" s="14" t="s">
        <v>104</v>
      </c>
      <c r="C63" s="14" t="s">
        <v>116</v>
      </c>
      <c r="D63" s="48">
        <v>0</v>
      </c>
      <c r="E63" s="15">
        <v>160</v>
      </c>
      <c r="F63" s="14" t="s">
        <v>106</v>
      </c>
      <c r="G63" s="37">
        <f t="shared" si="2"/>
        <v>0</v>
      </c>
      <c r="H63" s="16">
        <v>0.21</v>
      </c>
    </row>
    <row r="64" spans="1:8" ht="33.75" x14ac:dyDescent="0.25">
      <c r="A64" s="13">
        <v>12</v>
      </c>
      <c r="B64" s="14" t="s">
        <v>104</v>
      </c>
      <c r="C64" s="14" t="s">
        <v>117</v>
      </c>
      <c r="D64" s="48">
        <v>0</v>
      </c>
      <c r="E64" s="15">
        <v>10</v>
      </c>
      <c r="F64" s="14" t="s">
        <v>106</v>
      </c>
      <c r="G64" s="37">
        <f t="shared" si="2"/>
        <v>0</v>
      </c>
      <c r="H64" s="16">
        <v>0.21</v>
      </c>
    </row>
    <row r="65" spans="1:8" x14ac:dyDescent="0.25">
      <c r="A65" s="13">
        <v>13</v>
      </c>
      <c r="B65" s="14" t="s">
        <v>104</v>
      </c>
      <c r="C65" s="14" t="s">
        <v>118</v>
      </c>
      <c r="D65" s="48">
        <v>0</v>
      </c>
      <c r="E65" s="15">
        <v>80</v>
      </c>
      <c r="F65" s="14" t="s">
        <v>106</v>
      </c>
      <c r="G65" s="37">
        <f t="shared" si="2"/>
        <v>0</v>
      </c>
      <c r="H65" s="16">
        <v>0.21</v>
      </c>
    </row>
    <row r="66" spans="1:8" x14ac:dyDescent="0.25">
      <c r="H66" s="2"/>
    </row>
    <row r="67" spans="1:8" ht="12" thickBot="1" x14ac:dyDescent="0.3">
      <c r="A67" s="17" t="s">
        <v>119</v>
      </c>
    </row>
    <row r="68" spans="1:8" ht="12.75" thickTop="1" x14ac:dyDescent="0.25">
      <c r="A68" s="18"/>
      <c r="B68" s="18"/>
      <c r="C68" s="18"/>
      <c r="D68" s="18"/>
      <c r="E68" s="18"/>
      <c r="F68" s="18"/>
      <c r="G68" s="38">
        <f>SUM(G53:G67)</f>
        <v>0</v>
      </c>
      <c r="H68" s="18"/>
    </row>
    <row r="70" spans="1:8" ht="12.75" x14ac:dyDescent="0.25">
      <c r="A70" s="20" t="s">
        <v>120</v>
      </c>
    </row>
    <row r="71" spans="1:8" ht="12" x14ac:dyDescent="0.25">
      <c r="A71" s="19" t="s">
        <v>152</v>
      </c>
      <c r="D71" s="39">
        <f>G68</f>
        <v>0</v>
      </c>
    </row>
  </sheetData>
  <sheetProtection algorithmName="SHA-512" hashValue="3z/Fn3U+nMq8Rvzlerr8BxvOB54Fdtg6Ko5x4aPaBns2i5B941GBOVGqzQcJi8ryln8jpbzxP90XMayCBwoh9A==" saltValue="vvMeC/hkrC9NnwkmYcQT4A==" spinCount="100000" sheet="1" objects="1" scenarios="1" selectLockedCells="1"/>
  <mergeCells count="3">
    <mergeCell ref="A1:H1"/>
    <mergeCell ref="A19:H19"/>
    <mergeCell ref="A51:H5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2023-01-27T06:05:36Z</dcterms:created>
  <dcterms:modified xsi:type="dcterms:W3CDTF">2023-11-01T14:55:12Z</dcterms:modified>
</cp:coreProperties>
</file>